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3010" yWindow="585" windowWidth="19140" windowHeight="12330"/>
  </bookViews>
  <sheets>
    <sheet name="Genre and Decoration Raw Data" sheetId="1" r:id="rId1"/>
    <sheet name="Decorated" sheetId="2" r:id="rId2"/>
    <sheet name="Undecorated" sheetId="3" r:id="rId3"/>
    <sheet name="Handpainted Genres" sheetId="4" r:id="rId4"/>
    <sheet name="Molded, Slipped, Printed" sheetId="5" r:id="rId5"/>
  </sheets>
  <calcPr calcId="144525"/>
</workbook>
</file>

<file path=xl/calcChain.xml><?xml version="1.0" encoding="utf-8"?>
<calcChain xmlns="http://schemas.openxmlformats.org/spreadsheetml/2006/main">
  <c r="F17" i="1" l="1"/>
  <c r="D17" i="1"/>
  <c r="H16" i="1"/>
  <c r="F16" i="1"/>
  <c r="D16" i="1"/>
  <c r="H15" i="1"/>
  <c r="F15" i="1"/>
  <c r="D15" i="1"/>
  <c r="H14" i="1"/>
  <c r="F14" i="1"/>
  <c r="D14" i="1"/>
  <c r="H13" i="1"/>
  <c r="F13" i="1"/>
  <c r="D13" i="1"/>
</calcChain>
</file>

<file path=xl/sharedStrings.xml><?xml version="1.0" encoding="utf-8"?>
<sst xmlns="http://schemas.openxmlformats.org/spreadsheetml/2006/main" count="77" uniqueCount="31">
  <si>
    <t>Sites</t>
  </si>
  <si>
    <t>MCD</t>
  </si>
  <si>
    <t>Feather Edge</t>
  </si>
  <si>
    <t>Handpainted Blue</t>
  </si>
  <si>
    <t>Overglaze, handpainted</t>
  </si>
  <si>
    <t>Handpainted Polychrome</t>
  </si>
  <si>
    <t>Shell Edge</t>
  </si>
  <si>
    <t>Slipware, factory made</t>
  </si>
  <si>
    <t>Transfer Print Blue</t>
  </si>
  <si>
    <t>Undecorated</t>
  </si>
  <si>
    <t>Site 8</t>
  </si>
  <si>
    <t>Bldg o</t>
  </si>
  <si>
    <t>Bldg l</t>
  </si>
  <si>
    <t>S-W</t>
  </si>
  <si>
    <t>Hemings</t>
  </si>
  <si>
    <t>Dec: CW</t>
  </si>
  <si>
    <t>Undec:CW</t>
  </si>
  <si>
    <t>Dec:PW</t>
  </si>
  <si>
    <t>Undec:PW</t>
  </si>
  <si>
    <t>Dec:CP</t>
  </si>
  <si>
    <t>Undec: CP</t>
  </si>
  <si>
    <t>Decorated</t>
  </si>
  <si>
    <t>Molded</t>
  </si>
  <si>
    <t>Decorative Genre For Creamware, Pearlware, and Chinese Porcelain</t>
  </si>
  <si>
    <t>Bottle, Wine style</t>
  </si>
  <si>
    <t>Genre and Ware</t>
  </si>
  <si>
    <t>Handpainted</t>
  </si>
  <si>
    <t>Undecorated AI</t>
  </si>
  <si>
    <t>Decorated AI</t>
  </si>
  <si>
    <t>Decorated Total</t>
  </si>
  <si>
    <t>Undecorated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</si>
</sst>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NumberFormat="1"/>
    <xf numFmtId="0" fontId="1" fillId="4" borderId="1" xfId="0" applyFont="1" applyFill="1" applyBorder="1" applyAlignment="1">
      <alignment horizontal="center"/>
    </xf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Undecorated Abundance Index by Ware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'Genre and Decoration Raw Data'!$C$31</c:f>
              <c:strCache>
                <c:ptCount val="1"/>
                <c:pt idx="0">
                  <c:v>527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0"/>
              <c:layout>
                <c:manualLayout>
                  <c:x val="-5.8333333333333334E-2"/>
                  <c:y val="-6.9444444444444448E-2"/>
                </c:manualLayout>
              </c:layout>
              <c:tx>
                <c:strRef>
                  <c:f>'Genre and Decoration Raw Data'!$A$32</c:f>
                  <c:strCache>
                    <c:ptCount val="1"/>
                    <c:pt idx="0">
                      <c:v>Hemings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1111111111111061E-2"/>
                  <c:y val="-8.3333333333333287E-2"/>
                </c:manualLayout>
              </c:layout>
              <c:tx>
                <c:strRef>
                  <c:f>'Genre and Decoration Raw Data'!$A$33</c:f>
                  <c:strCache>
                    <c:ptCount val="1"/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1111111111111061E-2"/>
                  <c:y val="-7.407407407407407E-2"/>
                </c:manualLayout>
              </c:layout>
              <c:tx>
                <c:strRef>
                  <c:f>'Genre and Decoration Raw Data'!$A$34</c:f>
                  <c:strCache>
                    <c:ptCount val="1"/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5555555555555552E-2"/>
                  <c:y val="-5.5555555555555552E-2"/>
                </c:manualLayout>
              </c:layout>
              <c:tx>
                <c:strRef>
                  <c:f>'Genre and Decoration Raw Data'!$A$35</c:f>
                  <c:strCache>
                    <c:ptCount val="1"/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2222222222222215E-2"/>
                  <c:y val="-0.17129629629629628"/>
                </c:manualLayout>
              </c:layout>
              <c:tx>
                <c:strRef>
                  <c:f>'Genre and Decoration Raw Data'!$A$36</c:f>
                  <c:strCache>
                    <c:ptCount val="1"/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'Genre and Decoration Raw Data'!$B$32:$B$36</c:f>
              <c:numCache>
                <c:formatCode>General</c:formatCode>
                <c:ptCount val="5"/>
                <c:pt idx="0">
                  <c:v>1798</c:v>
                </c:pt>
              </c:numCache>
            </c:numRef>
          </c:xVal>
          <c:yVal>
            <c:numRef>
              <c:f>'Genre and Decoration Raw Data'!$C$32:$C$36</c:f>
              <c:numCache>
                <c:formatCode>General</c:formatCode>
                <c:ptCount val="5"/>
                <c:pt idx="0">
                  <c:v>65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'Genre and Decoration Raw Data'!$D$31</c:f>
              <c:strCache>
                <c:ptCount val="1"/>
                <c:pt idx="0">
                  <c:v>1888</c:v>
                </c:pt>
              </c:strCache>
            </c:strRef>
          </c:tx>
          <c:spPr>
            <a:ln w="28575">
              <a:noFill/>
            </a:ln>
          </c:spPr>
          <c:xVal>
            <c:numRef>
              <c:f>'Genre and Decoration Raw Data'!$B$32:$B$36</c:f>
              <c:numCache>
                <c:formatCode>General</c:formatCode>
                <c:ptCount val="5"/>
                <c:pt idx="0">
                  <c:v>1798</c:v>
                </c:pt>
              </c:numCache>
            </c:numRef>
          </c:xVal>
          <c:yVal>
            <c:numRef>
              <c:f>'Genre and Decoration Raw Data'!$D$32:$D$36</c:f>
              <c:numCache>
                <c:formatCode>General</c:formatCode>
                <c:ptCount val="5"/>
                <c:pt idx="0">
                  <c:v>392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'Genre and Decoration Raw Data'!$E$31</c:f>
              <c:strCache>
                <c:ptCount val="1"/>
              </c:strCache>
            </c:strRef>
          </c:tx>
          <c:spPr>
            <a:ln w="28575">
              <a:noFill/>
            </a:ln>
          </c:spPr>
          <c:xVal>
            <c:numRef>
              <c:f>'Genre and Decoration Raw Data'!$B$32:$B$36</c:f>
              <c:numCache>
                <c:formatCode>General</c:formatCode>
                <c:ptCount val="5"/>
                <c:pt idx="0">
                  <c:v>1798</c:v>
                </c:pt>
              </c:numCache>
            </c:numRef>
          </c:xVal>
          <c:yVal>
            <c:numRef>
              <c:f>'Genre and Decoration Raw Data'!$E$32:$E$36</c:f>
              <c:numCache>
                <c:formatCode>General</c:formatCode>
                <c:ptCount val="5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304576"/>
        <c:axId val="123314944"/>
      </c:scatterChart>
      <c:valAx>
        <c:axId val="123304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Mean Ceramic Date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3314944"/>
        <c:crosses val="autoZero"/>
        <c:crossBetween val="midCat"/>
      </c:valAx>
      <c:valAx>
        <c:axId val="123314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Abundance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3304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185736</xdr:rowOff>
    </xdr:from>
    <xdr:to>
      <xdr:col>10</xdr:col>
      <xdr:colOff>395288</xdr:colOff>
      <xdr:row>85</xdr:row>
      <xdr:rowOff>114299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workbookViewId="0">
      <selection activeCell="F28" sqref="F28"/>
    </sheetView>
  </sheetViews>
  <sheetFormatPr defaultRowHeight="15" x14ac:dyDescent="0.25"/>
  <cols>
    <col min="1" max="1" width="12.5703125" customWidth="1"/>
    <col min="2" max="2" width="9.42578125" customWidth="1"/>
    <col min="3" max="3" width="17.28515625" bestFit="1" customWidth="1"/>
    <col min="4" max="4" width="17" bestFit="1" customWidth="1"/>
    <col min="5" max="5" width="22.5703125" bestFit="1" customWidth="1"/>
    <col min="6" max="7" width="23.85546875" bestFit="1" customWidth="1"/>
    <col min="8" max="8" width="10.140625" bestFit="1" customWidth="1"/>
    <col min="9" max="9" width="21.7109375" bestFit="1" customWidth="1"/>
    <col min="10" max="10" width="17.7109375" bestFit="1" customWidth="1"/>
    <col min="11" max="11" width="12.5703125" bestFit="1" customWidth="1"/>
  </cols>
  <sheetData>
    <row r="1" spans="1:13" ht="18.75" x14ac:dyDescent="0.3">
      <c r="A1" s="8" t="s">
        <v>23</v>
      </c>
      <c r="B1" s="8"/>
      <c r="C1" s="8"/>
      <c r="D1" s="8"/>
      <c r="E1" s="8"/>
      <c r="F1" s="8"/>
    </row>
    <row r="2" spans="1:13" x14ac:dyDescent="0.25">
      <c r="A2" s="1" t="s">
        <v>0</v>
      </c>
      <c r="B2" s="1" t="s">
        <v>1</v>
      </c>
      <c r="C2" s="1" t="s">
        <v>24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5"/>
      <c r="M2" s="5"/>
    </row>
    <row r="3" spans="1:13" x14ac:dyDescent="0.25">
      <c r="A3" s="2" t="s">
        <v>10</v>
      </c>
      <c r="B3">
        <v>1785</v>
      </c>
      <c r="C3">
        <v>2736</v>
      </c>
      <c r="D3" s="6">
        <v>24</v>
      </c>
      <c r="E3" s="6">
        <v>209</v>
      </c>
      <c r="F3" s="6">
        <v>20</v>
      </c>
      <c r="G3" s="6">
        <v>17</v>
      </c>
      <c r="H3" s="6">
        <v>37</v>
      </c>
      <c r="I3" s="6">
        <v>0</v>
      </c>
      <c r="J3" s="6">
        <v>14</v>
      </c>
      <c r="K3" s="6">
        <v>1575</v>
      </c>
    </row>
    <row r="4" spans="1:13" x14ac:dyDescent="0.25">
      <c r="A4" s="2" t="s">
        <v>11</v>
      </c>
      <c r="B4">
        <v>1790</v>
      </c>
      <c r="C4">
        <v>2852</v>
      </c>
      <c r="D4" s="6">
        <v>70</v>
      </c>
      <c r="E4" s="6">
        <v>900</v>
      </c>
      <c r="F4" s="6">
        <v>344</v>
      </c>
      <c r="G4" s="6">
        <v>88</v>
      </c>
      <c r="H4" s="6">
        <v>100</v>
      </c>
      <c r="I4" s="6">
        <v>52</v>
      </c>
      <c r="J4" s="6">
        <v>244</v>
      </c>
      <c r="K4" s="6">
        <v>3406</v>
      </c>
    </row>
    <row r="5" spans="1:13" x14ac:dyDescent="0.25">
      <c r="A5" s="2" t="s">
        <v>12</v>
      </c>
      <c r="B5">
        <v>1794</v>
      </c>
      <c r="C5">
        <v>469</v>
      </c>
      <c r="D5" s="6">
        <v>2</v>
      </c>
      <c r="E5" s="6">
        <v>107</v>
      </c>
      <c r="F5" s="6">
        <v>73</v>
      </c>
      <c r="G5" s="6">
        <v>100</v>
      </c>
      <c r="H5" s="6">
        <v>36</v>
      </c>
      <c r="I5" s="6">
        <v>12</v>
      </c>
      <c r="J5" s="6">
        <v>214</v>
      </c>
      <c r="K5" s="6">
        <v>700</v>
      </c>
    </row>
    <row r="6" spans="1:13" x14ac:dyDescent="0.25">
      <c r="A6" s="2" t="s">
        <v>13</v>
      </c>
      <c r="B6">
        <v>1796</v>
      </c>
      <c r="C6">
        <v>527</v>
      </c>
      <c r="D6" s="6">
        <v>3</v>
      </c>
      <c r="E6" s="6">
        <v>113</v>
      </c>
      <c r="F6" s="6">
        <v>45</v>
      </c>
      <c r="G6" s="6">
        <v>673</v>
      </c>
      <c r="H6" s="6">
        <v>41</v>
      </c>
      <c r="I6" s="6">
        <v>12</v>
      </c>
      <c r="J6" s="6">
        <v>2</v>
      </c>
      <c r="K6" s="6">
        <v>1888</v>
      </c>
    </row>
    <row r="7" spans="1:13" x14ac:dyDescent="0.25">
      <c r="A7" s="2" t="s">
        <v>14</v>
      </c>
      <c r="B7">
        <v>1798</v>
      </c>
      <c r="C7">
        <v>65</v>
      </c>
      <c r="D7" s="6">
        <v>0</v>
      </c>
      <c r="E7" s="6">
        <v>163</v>
      </c>
      <c r="F7" s="6">
        <v>22</v>
      </c>
      <c r="G7" s="6">
        <v>43</v>
      </c>
      <c r="H7" s="6">
        <v>47</v>
      </c>
      <c r="I7" s="6">
        <v>4</v>
      </c>
      <c r="J7" s="6">
        <v>2</v>
      </c>
      <c r="K7" s="6">
        <v>392</v>
      </c>
    </row>
    <row r="11" spans="1:13" ht="18.75" x14ac:dyDescent="0.3">
      <c r="A11" s="8" t="s">
        <v>25</v>
      </c>
      <c r="B11" s="8"/>
      <c r="C11" s="8"/>
      <c r="D11" s="8"/>
      <c r="E11" s="8"/>
      <c r="F11" s="8"/>
    </row>
    <row r="12" spans="1:13" x14ac:dyDescent="0.25">
      <c r="A12" s="7" t="s">
        <v>0</v>
      </c>
      <c r="B12" s="7" t="s">
        <v>1</v>
      </c>
      <c r="C12" s="7" t="s">
        <v>24</v>
      </c>
      <c r="D12" s="7" t="s">
        <v>15</v>
      </c>
      <c r="E12" s="7" t="s">
        <v>16</v>
      </c>
      <c r="F12" s="7" t="s">
        <v>17</v>
      </c>
      <c r="G12" s="7" t="s">
        <v>18</v>
      </c>
      <c r="H12" s="7" t="s">
        <v>19</v>
      </c>
      <c r="I12" s="7" t="s">
        <v>20</v>
      </c>
    </row>
    <row r="13" spans="1:13" x14ac:dyDescent="0.25">
      <c r="A13" s="2" t="s">
        <v>10</v>
      </c>
      <c r="B13">
        <v>1785</v>
      </c>
      <c r="C13">
        <v>2736</v>
      </c>
      <c r="D13">
        <f>1335-E13</f>
        <v>29</v>
      </c>
      <c r="E13">
        <v>1306</v>
      </c>
      <c r="F13">
        <f>292-G13</f>
        <v>98</v>
      </c>
      <c r="G13">
        <v>194</v>
      </c>
      <c r="H13">
        <f>218-I13</f>
        <v>188</v>
      </c>
      <c r="I13">
        <v>30</v>
      </c>
    </row>
    <row r="14" spans="1:13" x14ac:dyDescent="0.25">
      <c r="A14" s="2" t="s">
        <v>11</v>
      </c>
      <c r="B14">
        <v>1790</v>
      </c>
      <c r="C14">
        <v>2852</v>
      </c>
      <c r="D14">
        <f>2464-E14</f>
        <v>123</v>
      </c>
      <c r="E14">
        <v>2341</v>
      </c>
      <c r="F14">
        <f>1230-586</f>
        <v>644</v>
      </c>
      <c r="G14">
        <v>586</v>
      </c>
      <c r="H14">
        <f>1413-I14</f>
        <v>1003</v>
      </c>
      <c r="I14">
        <v>410</v>
      </c>
    </row>
    <row r="15" spans="1:13" x14ac:dyDescent="0.25">
      <c r="A15" s="2" t="s">
        <v>12</v>
      </c>
      <c r="B15">
        <v>1794</v>
      </c>
      <c r="C15">
        <v>469</v>
      </c>
      <c r="D15">
        <f>431-E15</f>
        <v>16</v>
      </c>
      <c r="E15">
        <v>415</v>
      </c>
      <c r="F15">
        <f>591-G15</f>
        <v>382</v>
      </c>
      <c r="G15">
        <v>209</v>
      </c>
      <c r="H15">
        <f>208-I15</f>
        <v>140</v>
      </c>
      <c r="I15">
        <v>68</v>
      </c>
    </row>
    <row r="16" spans="1:13" x14ac:dyDescent="0.25">
      <c r="A16" s="2" t="s">
        <v>13</v>
      </c>
      <c r="B16">
        <v>1796</v>
      </c>
      <c r="C16">
        <v>527</v>
      </c>
      <c r="D16">
        <f>1284-E16</f>
        <v>42</v>
      </c>
      <c r="E16">
        <v>1242</v>
      </c>
      <c r="F16">
        <f>1360-G16</f>
        <v>760</v>
      </c>
      <c r="G16">
        <v>600</v>
      </c>
      <c r="H16">
        <f>125-I16</f>
        <v>87</v>
      </c>
      <c r="I16">
        <v>38</v>
      </c>
    </row>
    <row r="17" spans="1:9" x14ac:dyDescent="0.25">
      <c r="A17" s="2" t="s">
        <v>14</v>
      </c>
      <c r="B17">
        <v>1798</v>
      </c>
      <c r="C17">
        <v>65</v>
      </c>
      <c r="D17">
        <f>154-E17</f>
        <v>19</v>
      </c>
      <c r="E17">
        <v>135</v>
      </c>
      <c r="F17">
        <f>433-G17</f>
        <v>182</v>
      </c>
      <c r="G17">
        <v>251</v>
      </c>
      <c r="H17">
        <v>80</v>
      </c>
      <c r="I17">
        <v>6</v>
      </c>
    </row>
    <row r="20" spans="1:9" x14ac:dyDescent="0.25">
      <c r="A20" s="7" t="s">
        <v>0</v>
      </c>
      <c r="B20" s="7" t="s">
        <v>1</v>
      </c>
      <c r="C20" s="7" t="s">
        <v>24</v>
      </c>
      <c r="D20" s="4" t="s">
        <v>29</v>
      </c>
    </row>
    <row r="21" spans="1:9" x14ac:dyDescent="0.25">
      <c r="A21" s="2" t="s">
        <v>10</v>
      </c>
      <c r="B21">
        <v>1785</v>
      </c>
      <c r="C21">
        <v>2736</v>
      </c>
      <c r="D21">
        <v>321</v>
      </c>
    </row>
    <row r="22" spans="1:9" x14ac:dyDescent="0.25">
      <c r="A22" s="2" t="s">
        <v>11</v>
      </c>
      <c r="B22">
        <v>1790</v>
      </c>
      <c r="C22">
        <v>2852</v>
      </c>
      <c r="D22">
        <v>1798</v>
      </c>
      <c r="E22" s="4"/>
    </row>
    <row r="23" spans="1:9" x14ac:dyDescent="0.25">
      <c r="A23" s="2" t="s">
        <v>12</v>
      </c>
      <c r="B23">
        <v>1794</v>
      </c>
      <c r="C23">
        <v>469</v>
      </c>
      <c r="D23">
        <v>544</v>
      </c>
    </row>
    <row r="24" spans="1:9" x14ac:dyDescent="0.25">
      <c r="A24" s="2" t="s">
        <v>13</v>
      </c>
      <c r="B24">
        <v>1796</v>
      </c>
      <c r="C24">
        <v>527</v>
      </c>
      <c r="D24">
        <v>889</v>
      </c>
    </row>
    <row r="25" spans="1:9" x14ac:dyDescent="0.25">
      <c r="A25" s="2" t="s">
        <v>14</v>
      </c>
      <c r="B25">
        <v>1798</v>
      </c>
      <c r="C25">
        <v>65</v>
      </c>
      <c r="D25">
        <v>281</v>
      </c>
    </row>
    <row r="27" spans="1:9" x14ac:dyDescent="0.25">
      <c r="A27" s="7" t="s">
        <v>0</v>
      </c>
      <c r="B27" s="7" t="s">
        <v>1</v>
      </c>
      <c r="C27" s="7" t="s">
        <v>24</v>
      </c>
      <c r="D27" s="4" t="s">
        <v>30</v>
      </c>
    </row>
    <row r="28" spans="1:9" x14ac:dyDescent="0.25">
      <c r="A28" s="2" t="s">
        <v>10</v>
      </c>
      <c r="B28">
        <v>1785</v>
      </c>
      <c r="C28">
        <v>2736</v>
      </c>
      <c r="D28" s="6">
        <v>1575</v>
      </c>
    </row>
    <row r="29" spans="1:9" x14ac:dyDescent="0.25">
      <c r="A29" s="2" t="s">
        <v>11</v>
      </c>
      <c r="B29">
        <v>1790</v>
      </c>
      <c r="C29">
        <v>2852</v>
      </c>
      <c r="D29" s="6">
        <v>3406</v>
      </c>
    </row>
    <row r="30" spans="1:9" x14ac:dyDescent="0.25">
      <c r="A30" s="2" t="s">
        <v>12</v>
      </c>
      <c r="B30">
        <v>1794</v>
      </c>
      <c r="C30">
        <v>469</v>
      </c>
      <c r="D30" s="6">
        <v>700</v>
      </c>
    </row>
    <row r="31" spans="1:9" x14ac:dyDescent="0.25">
      <c r="A31" s="2" t="s">
        <v>13</v>
      </c>
      <c r="B31">
        <v>1796</v>
      </c>
      <c r="C31">
        <v>527</v>
      </c>
      <c r="D31" s="6">
        <v>1888</v>
      </c>
      <c r="E31" s="4"/>
      <c r="F31" s="4"/>
    </row>
    <row r="32" spans="1:9" x14ac:dyDescent="0.25">
      <c r="A32" s="2" t="s">
        <v>14</v>
      </c>
      <c r="B32">
        <v>1798</v>
      </c>
      <c r="C32">
        <v>65</v>
      </c>
      <c r="D32" s="6">
        <v>392</v>
      </c>
    </row>
  </sheetData>
  <mergeCells count="2">
    <mergeCell ref="A1:F1"/>
    <mergeCell ref="A11:F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G19" sqref="G19"/>
    </sheetView>
  </sheetViews>
  <sheetFormatPr defaultRowHeight="15" x14ac:dyDescent="0.25"/>
  <cols>
    <col min="1" max="1" width="10.140625" bestFit="1" customWidth="1"/>
    <col min="2" max="2" width="12.42578125" bestFit="1" customWidth="1"/>
    <col min="3" max="4" width="12" bestFit="1" customWidth="1"/>
    <col min="5" max="5" width="17" bestFit="1" customWidth="1"/>
  </cols>
  <sheetData>
    <row r="1" spans="1:2" x14ac:dyDescent="0.25">
      <c r="A1" s="3" t="s">
        <v>21</v>
      </c>
    </row>
    <row r="2" spans="1:2" x14ac:dyDescent="0.25">
      <c r="A2" s="4" t="s">
        <v>1</v>
      </c>
      <c r="B2" s="4" t="s">
        <v>28</v>
      </c>
    </row>
    <row r="3" spans="1:2" x14ac:dyDescent="0.25">
      <c r="A3">
        <v>1785</v>
      </c>
      <c r="B3">
        <v>0.10500490677134446</v>
      </c>
    </row>
    <row r="4" spans="1:2" x14ac:dyDescent="0.25">
      <c r="A4">
        <v>1790</v>
      </c>
      <c r="B4">
        <v>0.38666666666666666</v>
      </c>
    </row>
    <row r="5" spans="1:2" x14ac:dyDescent="0.25">
      <c r="A5">
        <v>1794</v>
      </c>
      <c r="B5">
        <v>0.53701875616979267</v>
      </c>
    </row>
    <row r="6" spans="1:2" x14ac:dyDescent="0.25">
      <c r="A6">
        <v>1796</v>
      </c>
      <c r="B6">
        <v>0.62782485875706218</v>
      </c>
    </row>
    <row r="7" spans="1:2" x14ac:dyDescent="0.25">
      <c r="A7">
        <v>1798</v>
      </c>
      <c r="B7">
        <v>0.81213872832369938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G8" sqref="G8"/>
    </sheetView>
  </sheetViews>
  <sheetFormatPr defaultRowHeight="15" x14ac:dyDescent="0.25"/>
  <cols>
    <col min="1" max="1" width="12.5703125" bestFit="1" customWidth="1"/>
    <col min="2" max="2" width="14.85546875" bestFit="1" customWidth="1"/>
    <col min="4" max="4" width="12" bestFit="1" customWidth="1"/>
    <col min="5" max="5" width="17" bestFit="1" customWidth="1"/>
  </cols>
  <sheetData>
    <row r="1" spans="1:2" x14ac:dyDescent="0.25">
      <c r="A1" s="4" t="s">
        <v>9</v>
      </c>
    </row>
    <row r="2" spans="1:2" x14ac:dyDescent="0.25">
      <c r="A2" s="4" t="s">
        <v>1</v>
      </c>
      <c r="B2" s="4" t="s">
        <v>27</v>
      </c>
    </row>
    <row r="3" spans="1:2" x14ac:dyDescent="0.25">
      <c r="A3">
        <v>1785</v>
      </c>
      <c r="B3">
        <v>0.3653444676409186</v>
      </c>
    </row>
    <row r="4" spans="1:2" x14ac:dyDescent="0.25">
      <c r="A4">
        <v>1790</v>
      </c>
      <c r="B4">
        <v>0.54426334292106104</v>
      </c>
    </row>
    <row r="5" spans="1:2" x14ac:dyDescent="0.25">
      <c r="A5">
        <v>1794</v>
      </c>
      <c r="B5">
        <v>0.59880239520958078</v>
      </c>
    </row>
    <row r="6" spans="1:2" x14ac:dyDescent="0.25">
      <c r="A6">
        <v>1796</v>
      </c>
      <c r="B6">
        <v>0.78178053830227745</v>
      </c>
    </row>
    <row r="7" spans="1:2" x14ac:dyDescent="0.25">
      <c r="A7">
        <v>1798</v>
      </c>
      <c r="B7">
        <v>0.85776805251641142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/>
  </sheetViews>
  <sheetFormatPr defaultRowHeight="15" x14ac:dyDescent="0.25"/>
  <cols>
    <col min="3" max="3" width="17" bestFit="1" customWidth="1"/>
    <col min="4" max="4" width="22.5703125" bestFit="1" customWidth="1"/>
    <col min="5" max="5" width="23.85546875" bestFit="1" customWidth="1"/>
  </cols>
  <sheetData>
    <row r="1" spans="1:5" x14ac:dyDescent="0.25">
      <c r="A1" t="s">
        <v>26</v>
      </c>
    </row>
    <row r="2" spans="1:5" x14ac:dyDescent="0.25">
      <c r="A2" s="4" t="s">
        <v>0</v>
      </c>
      <c r="B2" s="4" t="s">
        <v>1</v>
      </c>
      <c r="C2" s="4" t="s">
        <v>3</v>
      </c>
      <c r="D2" s="4" t="s">
        <v>4</v>
      </c>
      <c r="E2" s="4" t="s">
        <v>5</v>
      </c>
    </row>
    <row r="3" spans="1:5" x14ac:dyDescent="0.25">
      <c r="A3" t="s">
        <v>10</v>
      </c>
      <c r="B3">
        <v>1785</v>
      </c>
      <c r="C3">
        <v>7.0967741935483872E-2</v>
      </c>
      <c r="D3">
        <v>7.2568940493468797E-3</v>
      </c>
      <c r="E3">
        <v>6.1750817290228844E-3</v>
      </c>
    </row>
    <row r="4" spans="1:5" x14ac:dyDescent="0.25">
      <c r="A4" t="s">
        <v>11</v>
      </c>
      <c r="B4">
        <v>1790</v>
      </c>
      <c r="C4">
        <v>0.23987206823027718</v>
      </c>
      <c r="D4">
        <v>0.10763454317897372</v>
      </c>
      <c r="E4">
        <v>2.9931972789115645E-2</v>
      </c>
    </row>
    <row r="5" spans="1:5" x14ac:dyDescent="0.25">
      <c r="A5" t="s">
        <v>12</v>
      </c>
      <c r="B5">
        <v>1794</v>
      </c>
      <c r="C5">
        <v>0.1857638888888889</v>
      </c>
      <c r="D5">
        <v>0.13468634686346864</v>
      </c>
      <c r="E5">
        <v>0.1757469244288225</v>
      </c>
    </row>
    <row r="6" spans="1:5" x14ac:dyDescent="0.25">
      <c r="A6" t="s">
        <v>13</v>
      </c>
      <c r="B6">
        <v>1796</v>
      </c>
      <c r="C6">
        <v>0.17656250000000001</v>
      </c>
      <c r="D6">
        <v>7.8671328671328672E-2</v>
      </c>
      <c r="E6">
        <v>0.56083333333333329</v>
      </c>
    </row>
    <row r="7" spans="1:5" x14ac:dyDescent="0.25">
      <c r="A7" t="s">
        <v>14</v>
      </c>
      <c r="B7">
        <v>1798</v>
      </c>
      <c r="C7">
        <v>0.71491228070175439</v>
      </c>
      <c r="D7">
        <v>0.25287356321839083</v>
      </c>
      <c r="E7">
        <v>0.39814814814814814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E14" sqref="E14"/>
    </sheetView>
  </sheetViews>
  <sheetFormatPr defaultRowHeight="15" x14ac:dyDescent="0.25"/>
  <cols>
    <col min="1" max="1" width="11.85546875" bestFit="1" customWidth="1"/>
    <col min="2" max="2" width="11.7109375" customWidth="1"/>
    <col min="3" max="3" width="21.7109375" bestFit="1" customWidth="1"/>
    <col min="4" max="4" width="12" bestFit="1" customWidth="1"/>
    <col min="5" max="5" width="17.7109375" bestFit="1" customWidth="1"/>
  </cols>
  <sheetData>
    <row r="1" spans="1:5" x14ac:dyDescent="0.25">
      <c r="A1" s="4"/>
    </row>
    <row r="2" spans="1:5" x14ac:dyDescent="0.25">
      <c r="A2" s="4" t="s">
        <v>0</v>
      </c>
      <c r="B2" s="4" t="s">
        <v>1</v>
      </c>
      <c r="C2" s="4" t="s">
        <v>7</v>
      </c>
      <c r="D2" s="4" t="s">
        <v>22</v>
      </c>
      <c r="E2" s="4" t="s">
        <v>8</v>
      </c>
    </row>
    <row r="3" spans="1:5" x14ac:dyDescent="0.25">
      <c r="A3" t="s">
        <v>10</v>
      </c>
      <c r="B3">
        <v>1785</v>
      </c>
      <c r="C3">
        <v>0</v>
      </c>
      <c r="D3">
        <v>2.1809081158383984E-2</v>
      </c>
      <c r="E3">
        <v>5.0909090909090913E-3</v>
      </c>
    </row>
    <row r="4" spans="1:5" x14ac:dyDescent="0.25">
      <c r="A4" t="s">
        <v>11</v>
      </c>
      <c r="B4">
        <v>1790</v>
      </c>
      <c r="C4">
        <v>1.790633608815427E-2</v>
      </c>
      <c r="D4">
        <v>5.6254136333553938E-2</v>
      </c>
      <c r="E4">
        <v>7.8811369509043924E-2</v>
      </c>
    </row>
    <row r="5" spans="1:5" x14ac:dyDescent="0.25">
      <c r="A5" t="s">
        <v>12</v>
      </c>
      <c r="B5">
        <v>1794</v>
      </c>
      <c r="C5">
        <v>2.4948024948024949E-2</v>
      </c>
      <c r="D5">
        <v>7.4950690335305714E-2</v>
      </c>
      <c r="E5">
        <v>0.31332357247437775</v>
      </c>
    </row>
    <row r="6" spans="1:5" x14ac:dyDescent="0.25">
      <c r="A6" t="s">
        <v>13</v>
      </c>
      <c r="B6">
        <v>1796</v>
      </c>
      <c r="C6">
        <v>2.2263450834879406E-2</v>
      </c>
      <c r="D6">
        <v>7.7057793345008757E-2</v>
      </c>
      <c r="E6">
        <v>3.780718336483932E-3</v>
      </c>
    </row>
    <row r="7" spans="1:5" x14ac:dyDescent="0.25">
      <c r="A7" t="s">
        <v>14</v>
      </c>
      <c r="B7">
        <v>1798</v>
      </c>
      <c r="C7">
        <v>5.7971014492753624E-2</v>
      </c>
      <c r="D7">
        <v>0.41964285714285715</v>
      </c>
      <c r="E7">
        <v>2.9850746268656716E-2</v>
      </c>
    </row>
    <row r="9" spans="1:5" x14ac:dyDescent="0.25">
      <c r="A9" s="4"/>
    </row>
    <row r="10" spans="1:5" x14ac:dyDescent="0.25">
      <c r="B10" s="4"/>
      <c r="C10" s="4"/>
      <c r="D10" s="4"/>
    </row>
    <row r="17" spans="1:3" x14ac:dyDescent="0.25">
      <c r="A17" s="4"/>
      <c r="B17" s="4"/>
      <c r="C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Genre and Decoration Raw Data</vt:lpstr>
      <vt:lpstr>Decorated</vt:lpstr>
      <vt:lpstr>Undecorated</vt:lpstr>
      <vt:lpstr>Handpainted Genres</vt:lpstr>
      <vt:lpstr>Molded, Slipped, Printed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Cooper</dc:creator>
  <cp:lastModifiedBy>Lynsey Bates</cp:lastModifiedBy>
  <dcterms:created xsi:type="dcterms:W3CDTF">2015-10-01T17:18:21Z</dcterms:created>
  <dcterms:modified xsi:type="dcterms:W3CDTF">2016-07-19T14:05:25Z</dcterms:modified>
</cp:coreProperties>
</file>